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25725"/>
</workbook>
</file>

<file path=xl/calcChain.xml><?xml version="1.0" encoding="utf-8"?>
<calcChain xmlns="http://schemas.openxmlformats.org/spreadsheetml/2006/main">
  <c r="D72" i="5"/>
  <c r="D71"/>
  <c r="D70"/>
  <c r="D69"/>
  <c r="D68"/>
  <c r="D67"/>
  <c r="D66"/>
  <c r="F112"/>
  <c r="F111"/>
  <c r="F110"/>
  <c r="F109"/>
  <c r="F57"/>
  <c r="F56"/>
  <c r="F55"/>
  <c r="F54"/>
  <c r="F41"/>
  <c r="D124"/>
  <c r="C144"/>
  <c r="D145" s="1"/>
  <c r="B143"/>
  <c r="C132"/>
  <c r="B132"/>
  <c r="D131"/>
  <c r="D130"/>
  <c r="D129"/>
  <c r="D128"/>
  <c r="D127"/>
  <c r="D126"/>
  <c r="D125"/>
  <c r="D123"/>
  <c r="D122"/>
  <c r="D121"/>
  <c r="D120"/>
  <c r="D119"/>
  <c r="D118"/>
  <c r="D100"/>
  <c r="D43" s="1"/>
  <c r="F44" s="1"/>
  <c r="D65"/>
  <c r="D64"/>
  <c r="D73" l="1"/>
  <c r="D34" s="1"/>
  <c r="D35" s="1"/>
  <c r="F36" s="1"/>
  <c r="D132"/>
  <c r="F45" l="1"/>
  <c r="B47" s="1"/>
</calcChain>
</file>

<file path=xl/sharedStrings.xml><?xml version="1.0" encoding="utf-8"?>
<sst xmlns="http://schemas.openxmlformats.org/spreadsheetml/2006/main" count="113" uniqueCount="97">
  <si>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</si>
  <si>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</si>
  <si>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</si>
  <si>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</si>
  <si>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</si>
  <si>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</si>
  <si>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</si>
  <si>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</si>
  <si>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</si>
  <si>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</si>
  <si>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</si>
  <si>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</si>
  <si>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</si>
  <si>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</si>
  <si>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</si>
  <si>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</si>
  <si>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</si>
  <si>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</si>
  <si>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</si>
  <si>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</si>
  <si>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</si>
  <si>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</si>
  <si>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</si>
  <si>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</si>
  <si>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</si>
  <si>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</si>
  <si>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</si>
  <si>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</si>
  <si>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</si>
  <si>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</si>
  <si>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</si>
  <si>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</si>
  <si>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</si>
  <si>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</si>
  <si>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</si>
  <si>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</si>
  <si>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</si>
  <si>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</si>
  <si>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</si>
  <si>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</si>
  <si>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</si>
  <si>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</si>
  <si>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</si>
  <si>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</si>
  <si>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</si>
  <si>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</si>
  <si>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</si>
  <si>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</si>
  <si>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</si>
  <si>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</si>
  <si>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</si>
  <si>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</si>
  <si>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</si>
  <si>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</si>
  <si>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</si>
  <si>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</si>
  <si>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</si>
  <si>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</si>
  <si>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</si>
  <si>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</si>
  <si>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</si>
  <si>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</si>
  <si>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</si>
  <si>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</si>
  <si>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</si>
  <si>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</si>
  <si>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</si>
  <si>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>J5B0800C</t>
  </si>
  <si>
    <t>PO Box 3333</t>
  </si>
  <si>
    <t>105 W 7th Street, Suite A</t>
  </si>
  <si>
    <t>Nowhere, USA 65555</t>
  </si>
  <si>
    <t>573-555-5555</t>
  </si>
  <si>
    <t>johndoe@engineer.com</t>
  </si>
  <si>
    <t>modot-sldist-555-998</t>
  </si>
  <si>
    <t>Route 100 widening &amp; overlay</t>
  </si>
  <si>
    <t>Franklin</t>
  </si>
  <si>
    <t>n/a</t>
  </si>
  <si>
    <t>Prelim Plan/Jimmy John/Hwy Des I</t>
  </si>
  <si>
    <t>Surveying/Stanley Smith/Surveyor II</t>
  </si>
  <si>
    <t>Printing</t>
  </si>
  <si>
    <t>Other Direct Costs</t>
  </si>
  <si>
    <t>Prelim Plans</t>
  </si>
  <si>
    <t>Final Plans</t>
  </si>
  <si>
    <t>Surveying</t>
  </si>
  <si>
    <t>Geotech</t>
  </si>
  <si>
    <t xml:space="preserve">DBE Goal </t>
  </si>
  <si>
    <t>Soils-R-Us</t>
  </si>
  <si>
    <t xml:space="preserve">Prime Consultant Contract Total = </t>
  </si>
  <si>
    <t>Surveying - have started surveying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7.64% of the 10% goal and expect to meet approx 13% by contract completion.</t>
  </si>
  <si>
    <t>Jane Doe</t>
  </si>
  <si>
    <t xml:space="preserve">ABC Engineering </t>
  </si>
  <si>
    <t>Geotech Investigation/Soils-R-Us**</t>
  </si>
  <si>
    <t>6/1/12 THRU 6/30/12</t>
  </si>
  <si>
    <t>Total Costs (includes Salaries, Sub-consultants, Direct Costs, Overhead &amp; Fixed Fee)</t>
  </si>
  <si>
    <t>Fixed Fee</t>
  </si>
  <si>
    <t>Supplemental #1- ROW Acquisition</t>
  </si>
  <si>
    <t>Revised Sept 5, 2012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</si>
</sst>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4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32" xfId="0" applyNumberFormat="1" applyFont="1" applyFill="1" applyBorder="1" applyAlignment="1" applyProtection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right" vertical="top" wrapText="1"/>
    </xf>
    <xf numFmtId="0" fontId="3" fillId="5" borderId="11" xfId="0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7" fontId="3" fillId="0" borderId="7" xfId="0" applyNumberFormat="1" applyFont="1" applyBorder="1" applyAlignment="1" applyProtection="1">
      <alignment horizontal="right" wrapText="1" inden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19" xfId="0" applyFont="1" applyBorder="1" applyAlignment="1" applyProtection="1">
      <alignment wrapText="1"/>
      <protection locked="0"/>
    </xf>
    <xf numFmtId="167" fontId="9" fillId="0" borderId="7" xfId="0" applyNumberFormat="1" applyFont="1" applyBorder="1" applyAlignment="1" applyProtection="1">
      <alignment horizontal="right" wrapText="1" indent="1"/>
      <protection locked="0"/>
    </xf>
    <xf numFmtId="8" fontId="9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0" fontId="9" fillId="5" borderId="23" xfId="0" applyFont="1" applyFill="1" applyBorder="1"/>
    <xf numFmtId="0" fontId="4" fillId="5" borderId="23" xfId="0" applyFont="1" applyFill="1" applyBorder="1" applyAlignment="1">
      <alignment horizontal="center" vertical="top" wrapText="1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51" xfId="0" applyFont="1" applyBorder="1" applyAlignment="1">
      <alignment vertical="top" wrapText="1"/>
    </xf>
    <xf numFmtId="8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7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33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0" fontId="4" fillId="4" borderId="23" xfId="0" applyFont="1" applyFill="1" applyBorder="1" applyAlignment="1">
      <alignment horizontal="right" vertical="top" wrapText="1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168" fontId="3" fillId="0" borderId="7" xfId="0" applyNumberFormat="1" applyFont="1" applyFill="1" applyBorder="1" applyAlignment="1">
      <alignment vertical="top" wrapText="1"/>
    </xf>
    <xf numFmtId="168" fontId="3" fillId="0" borderId="23" xfId="0" applyNumberFormat="1" applyFont="1" applyBorder="1" applyAlignment="1">
      <alignment horizontal="center" wrapText="1"/>
    </xf>
    <xf numFmtId="168" fontId="3" fillId="6" borderId="23" xfId="0" applyNumberFormat="1" applyFont="1" applyFill="1" applyBorder="1" applyAlignment="1">
      <alignment horizontal="center" wrapText="1"/>
    </xf>
    <xf numFmtId="8" fontId="12" fillId="3" borderId="34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Border="1"/>
    <xf numFmtId="0" fontId="3" fillId="0" borderId="23" xfId="0" applyFont="1" applyBorder="1" applyAlignment="1" applyProtection="1">
      <alignment vertical="top" wrapText="1"/>
      <protection locked="0"/>
    </xf>
    <xf numFmtId="0" fontId="3" fillId="0" borderId="23" xfId="0" applyFont="1" applyFill="1" applyBorder="1" applyAlignment="1" applyProtection="1">
      <alignment vertical="top" wrapText="1"/>
      <protection locked="0"/>
    </xf>
    <xf numFmtId="8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8" fontId="3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0" fontId="3" fillId="0" borderId="23" xfId="0" applyFont="1" applyBorder="1" applyAlignment="1" applyProtection="1">
      <alignment wrapText="1"/>
      <protection locked="0"/>
    </xf>
    <xf numFmtId="0" fontId="9" fillId="0" borderId="23" xfId="0" applyFont="1" applyBorder="1" applyAlignment="1"/>
    <xf numFmtId="0" fontId="4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8" fontId="3" fillId="3" borderId="12" xfId="0" applyNumberFormat="1" applyFont="1" applyFill="1" applyBorder="1" applyAlignment="1" applyProtection="1">
      <alignment horizontal="right" wrapText="1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9" xfId="0" applyFont="1" applyBorder="1" applyAlignment="1"/>
    <xf numFmtId="0" fontId="9" fillId="0" borderId="4" xfId="0" applyFont="1" applyBorder="1" applyAlignment="1"/>
    <xf numFmtId="0" fontId="3" fillId="0" borderId="38" xfId="0" applyFont="1" applyBorder="1" applyAlignment="1" applyProtection="1">
      <alignment vertical="top" wrapText="1"/>
      <protection locked="0"/>
    </xf>
    <xf numFmtId="0" fontId="9" fillId="0" borderId="50" xfId="0" applyFont="1" applyBorder="1" applyAlignment="1"/>
    <xf numFmtId="0" fontId="9" fillId="0" borderId="39" xfId="0" applyFont="1" applyBorder="1" applyAlignment="1"/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2" borderId="46" xfId="0" applyFont="1" applyFill="1" applyBorder="1" applyAlignment="1">
      <alignment wrapText="1"/>
    </xf>
    <xf numFmtId="0" fontId="0" fillId="2" borderId="47" xfId="0" applyFill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" fillId="0" borderId="31" xfId="0" applyFont="1" applyBorder="1" applyAlignment="1">
      <alignment horizontal="right" wrapText="1" indent="1"/>
    </xf>
    <xf numFmtId="0" fontId="9" fillId="0" borderId="20" xfId="0" applyFont="1" applyBorder="1" applyAlignment="1">
      <alignment horizontal="right" wrapText="1" indent="1"/>
    </xf>
    <xf numFmtId="0" fontId="4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9" fillId="0" borderId="11" xfId="0" applyFont="1" applyBorder="1" applyAlignment="1"/>
    <xf numFmtId="0" fontId="3" fillId="0" borderId="0" xfId="0" applyFont="1" applyAlignment="1">
      <alignment vertical="top" wrapText="1"/>
    </xf>
    <xf numFmtId="0" fontId="3" fillId="0" borderId="20" xfId="0" applyFont="1" applyBorder="1" applyAlignment="1">
      <alignment horizontal="right" wrapText="1" inden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8" fontId="9" fillId="0" borderId="23" xfId="0" applyNumberFormat="1" applyFont="1" applyBorder="1" applyAlignment="1" applyProtection="1">
      <alignment horizontal="right" wrapText="1" indent="1"/>
      <protection locked="0"/>
    </xf>
    <xf numFmtId="0" fontId="3" fillId="4" borderId="32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horizontal="right" vertical="top" wrapText="1"/>
    </xf>
    <xf numFmtId="0" fontId="3" fillId="4" borderId="11" xfId="0" applyFont="1" applyFill="1" applyBorder="1" applyAlignment="1">
      <alignment horizontal="right" vertical="top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0" fillId="0" borderId="2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0" xfId="0" applyBorder="1" applyAlignment="1"/>
    <xf numFmtId="0" fontId="5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9" fillId="6" borderId="13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7" fillId="4" borderId="0" xfId="0" applyFont="1" applyFill="1" applyAlignment="1"/>
    <xf numFmtId="0" fontId="0" fillId="4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7" fillId="0" borderId="0" xfId="0" applyFont="1" applyBorder="1" applyAlignment="1"/>
    <xf numFmtId="0" fontId="4" fillId="0" borderId="19" xfId="0" applyFont="1" applyBorder="1" applyAlignment="1">
      <alignment horizontal="center" wrapText="1"/>
    </xf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168" fontId="3" fillId="0" borderId="12" xfId="0" applyNumberFormat="1" applyFont="1" applyFill="1" applyBorder="1" applyAlignment="1">
      <alignment vertical="top" wrapText="1"/>
    </xf>
    <xf numFmtId="168" fontId="0" fillId="0" borderId="11" xfId="0" applyNumberForma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 vertical="top" wrapText="1"/>
      <protection locked="0"/>
    </xf>
    <xf numFmtId="168" fontId="3" fillId="0" borderId="5" xfId="0" applyNumberFormat="1" applyFont="1" applyBorder="1" applyAlignment="1" applyProtection="1">
      <alignment horizontal="left" vertical="top" wrapText="1"/>
      <protection locked="0"/>
    </xf>
    <xf numFmtId="168" fontId="9" fillId="0" borderId="42" xfId="0" applyNumberFormat="1" applyFont="1" applyBorder="1" applyAlignment="1">
      <alignment horizontal="left"/>
    </xf>
    <xf numFmtId="168" fontId="9" fillId="0" borderId="6" xfId="0" applyNumberFormat="1" applyFont="1" applyBorder="1" applyAlignment="1">
      <alignment horizontal="left"/>
    </xf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" fillId="0" borderId="38" xfId="0" applyFont="1" applyBorder="1" applyAlignment="1">
      <alignment horizontal="right" vertical="top" wrapText="1"/>
    </xf>
    <xf numFmtId="0" fontId="3" fillId="0" borderId="39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 vertical="top" wrapText="1"/>
    </xf>
    <xf numFmtId="0" fontId="11" fillId="0" borderId="23" xfId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doe@engine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tabSelected="1" zoomScaleNormal="100" workbookViewId="0">
      <selection activeCell="D34" sqref="D34"/>
    </sheetView>
  </sheetViews>
  <sheetFormatPr defaultRowHeight="14.4"/>
  <cols>
    <col min="1" max="1" width="37.33203125" customWidth="1"/>
    <col min="2" max="2" width="18.6640625" customWidth="1"/>
    <col min="3" max="3" width="19" customWidth="1"/>
    <col min="4" max="4" width="17" customWidth="1"/>
    <col min="5" max="5" width="15" customWidth="1"/>
    <col min="6" max="6" width="22.33203125" customWidth="1"/>
  </cols>
  <sheetData>
    <row r="1" spans="1:11" ht="18">
      <c r="A1" s="214" t="s">
        <v>59</v>
      </c>
      <c r="B1" s="215"/>
      <c r="C1" s="215"/>
      <c r="D1" s="215"/>
      <c r="E1" s="215"/>
      <c r="F1" s="216"/>
    </row>
    <row r="2" spans="1:11">
      <c r="A2" s="150" t="s">
        <v>21</v>
      </c>
      <c r="B2" s="151"/>
      <c r="C2" s="151"/>
      <c r="D2" s="151"/>
      <c r="E2" s="151"/>
      <c r="F2" s="152"/>
    </row>
    <row r="3" spans="1:11">
      <c r="A3" s="153" t="s">
        <v>22</v>
      </c>
      <c r="B3" s="151"/>
      <c r="C3" s="151"/>
      <c r="D3" s="151"/>
      <c r="E3" s="151"/>
      <c r="F3" s="67">
        <v>41096</v>
      </c>
    </row>
    <row r="4" spans="1:11">
      <c r="A4" s="153" t="s">
        <v>23</v>
      </c>
      <c r="B4" s="151"/>
      <c r="C4" s="151"/>
      <c r="D4" s="151"/>
      <c r="E4" s="151"/>
      <c r="F4" s="68">
        <v>3</v>
      </c>
    </row>
    <row r="5" spans="1:11">
      <c r="A5" s="153" t="s">
        <v>24</v>
      </c>
      <c r="B5" s="151"/>
      <c r="C5" s="151"/>
      <c r="D5" s="151"/>
      <c r="E5" s="151"/>
      <c r="F5" s="68" t="s">
        <v>92</v>
      </c>
    </row>
    <row r="6" spans="1:11">
      <c r="A6" s="155" t="s">
        <v>60</v>
      </c>
      <c r="B6" s="157"/>
      <c r="C6" s="157"/>
      <c r="D6" s="157"/>
      <c r="E6" s="157"/>
      <c r="F6" s="68" t="s">
        <v>67</v>
      </c>
    </row>
    <row r="7" spans="1:11" ht="15" thickBot="1">
      <c r="A7" s="9"/>
      <c r="B7" s="10"/>
      <c r="C7" s="10"/>
      <c r="D7" s="10"/>
      <c r="E7" s="10"/>
      <c r="F7" s="82" t="s">
        <v>96</v>
      </c>
    </row>
    <row r="8" spans="1:11" ht="18.600000000000001" thickTop="1" thickBot="1">
      <c r="A8" s="161" t="s">
        <v>66</v>
      </c>
      <c r="B8" s="162"/>
      <c r="C8" s="162"/>
      <c r="D8" s="162"/>
      <c r="E8" s="162"/>
      <c r="F8" s="163"/>
      <c r="K8" s="77"/>
    </row>
    <row r="9" spans="1:11" ht="15.6" thickTop="1" thickBot="1">
      <c r="A9" s="104" t="s">
        <v>0</v>
      </c>
      <c r="B9" s="105"/>
      <c r="C9" s="106"/>
      <c r="D9" s="107"/>
      <c r="E9" s="107"/>
      <c r="F9" s="107"/>
      <c r="K9" s="12"/>
    </row>
    <row r="10" spans="1:11" ht="16.2" thickBot="1">
      <c r="A10" s="219" t="s">
        <v>1</v>
      </c>
      <c r="B10" s="219"/>
      <c r="C10" s="88" t="s">
        <v>90</v>
      </c>
      <c r="D10" s="84"/>
      <c r="E10" s="84"/>
      <c r="F10" s="84"/>
      <c r="K10" s="12"/>
    </row>
    <row r="11" spans="1:11" ht="25.5" customHeight="1" thickBot="1">
      <c r="A11" s="219" t="s">
        <v>2</v>
      </c>
      <c r="B11" s="219"/>
      <c r="C11" s="88" t="s">
        <v>89</v>
      </c>
      <c r="D11" s="84"/>
      <c r="E11" s="84"/>
      <c r="F11" s="84"/>
      <c r="K11" s="12"/>
    </row>
    <row r="12" spans="1:11" ht="16.2" thickBot="1">
      <c r="A12" s="219" t="s">
        <v>3</v>
      </c>
      <c r="B12" s="219"/>
      <c r="C12" s="88" t="s">
        <v>68</v>
      </c>
      <c r="D12" s="84"/>
      <c r="E12" s="84"/>
      <c r="F12" s="84"/>
    </row>
    <row r="13" spans="1:11" ht="16.2" thickBot="1">
      <c r="A13" s="219" t="s">
        <v>4</v>
      </c>
      <c r="B13" s="219"/>
      <c r="C13" s="88" t="s">
        <v>69</v>
      </c>
      <c r="D13" s="84"/>
      <c r="E13" s="84"/>
      <c r="F13" s="84"/>
    </row>
    <row r="14" spans="1:11" ht="16.2" thickBot="1">
      <c r="A14" s="219" t="s">
        <v>5</v>
      </c>
      <c r="B14" s="219"/>
      <c r="C14" s="88" t="s">
        <v>70</v>
      </c>
      <c r="D14" s="84"/>
      <c r="E14" s="84"/>
      <c r="F14" s="84"/>
    </row>
    <row r="15" spans="1:11" ht="16.2" thickBot="1">
      <c r="A15" s="219" t="s">
        <v>6</v>
      </c>
      <c r="B15" s="219"/>
      <c r="C15" s="88" t="s">
        <v>71</v>
      </c>
      <c r="D15" s="84"/>
      <c r="E15" s="84"/>
      <c r="F15" s="84"/>
    </row>
    <row r="16" spans="1:11" ht="16.2" thickBot="1">
      <c r="A16" s="219" t="s">
        <v>7</v>
      </c>
      <c r="B16" s="219"/>
      <c r="C16" s="222" t="s">
        <v>72</v>
      </c>
      <c r="D16" s="84"/>
      <c r="E16" s="84"/>
      <c r="F16" s="84"/>
    </row>
    <row r="17" spans="1:6" ht="25.5" customHeight="1" thickBot="1">
      <c r="A17" s="219" t="s">
        <v>8</v>
      </c>
      <c r="B17" s="219"/>
      <c r="C17" s="88" t="s">
        <v>73</v>
      </c>
      <c r="D17" s="84"/>
      <c r="E17" s="84"/>
      <c r="F17" s="84"/>
    </row>
    <row r="18" spans="1:6" ht="15" thickBot="1">
      <c r="A18" s="95" t="s">
        <v>9</v>
      </c>
      <c r="B18" s="96"/>
      <c r="C18" s="97"/>
      <c r="D18" s="98"/>
      <c r="E18" s="98"/>
      <c r="F18" s="99"/>
    </row>
    <row r="19" spans="1:6" ht="16.2" thickBot="1">
      <c r="A19" s="220" t="s">
        <v>10</v>
      </c>
      <c r="B19" s="221"/>
      <c r="C19" s="89" t="s">
        <v>74</v>
      </c>
      <c r="D19" s="90"/>
      <c r="E19" s="90"/>
      <c r="F19" s="91"/>
    </row>
    <row r="20" spans="1:6" ht="16.2" thickBot="1">
      <c r="A20" s="217" t="s">
        <v>11</v>
      </c>
      <c r="B20" s="218"/>
      <c r="C20" s="92" t="s">
        <v>75</v>
      </c>
      <c r="D20" s="93"/>
      <c r="E20" s="93"/>
      <c r="F20" s="94"/>
    </row>
    <row r="21" spans="1:6" ht="18" customHeight="1" thickBot="1">
      <c r="A21" s="100" t="s">
        <v>13</v>
      </c>
      <c r="B21" s="101"/>
      <c r="C21" s="101"/>
      <c r="D21" s="102"/>
      <c r="E21" s="102"/>
      <c r="F21" s="103"/>
    </row>
    <row r="22" spans="1:6" ht="21" customHeight="1" thickBot="1">
      <c r="A22" s="204" t="s">
        <v>14</v>
      </c>
      <c r="B22" s="205"/>
      <c r="C22" s="207">
        <v>41030</v>
      </c>
      <c r="D22" s="208"/>
      <c r="E22" s="208"/>
      <c r="F22" s="209"/>
    </row>
    <row r="23" spans="1:6" ht="33.75" customHeight="1" thickBot="1">
      <c r="A23" s="204" t="s">
        <v>15</v>
      </c>
      <c r="B23" s="206"/>
      <c r="C23" s="207">
        <v>41220</v>
      </c>
      <c r="D23" s="208"/>
      <c r="E23" s="208"/>
      <c r="F23" s="209"/>
    </row>
    <row r="24" spans="1:6" ht="32.25" customHeight="1" thickBot="1">
      <c r="A24" s="204" t="s">
        <v>16</v>
      </c>
      <c r="B24" s="206"/>
      <c r="C24" s="210" t="s">
        <v>76</v>
      </c>
      <c r="D24" s="208"/>
      <c r="E24" s="208"/>
      <c r="F24" s="209"/>
    </row>
    <row r="25" spans="1:6" ht="16.2" thickBot="1">
      <c r="A25" s="204" t="s">
        <v>17</v>
      </c>
      <c r="B25" s="206"/>
      <c r="C25" s="211">
        <v>162200</v>
      </c>
      <c r="D25" s="212"/>
      <c r="E25" s="212"/>
      <c r="F25" s="213"/>
    </row>
    <row r="26" spans="1:6" ht="16.2" thickBot="1">
      <c r="A26" s="204" t="s">
        <v>18</v>
      </c>
      <c r="B26" s="206"/>
      <c r="C26" s="211">
        <v>7000</v>
      </c>
      <c r="D26" s="212"/>
      <c r="E26" s="212"/>
      <c r="F26" s="213"/>
    </row>
    <row r="27" spans="1:6" ht="16.2" thickBot="1">
      <c r="A27" s="204" t="s">
        <v>19</v>
      </c>
      <c r="B27" s="206"/>
      <c r="C27" s="211">
        <v>0</v>
      </c>
      <c r="D27" s="212"/>
      <c r="E27" s="212"/>
      <c r="F27" s="213"/>
    </row>
    <row r="28" spans="1:6" ht="16.2" thickBot="1">
      <c r="A28" s="204" t="s">
        <v>19</v>
      </c>
      <c r="B28" s="206"/>
      <c r="C28" s="211">
        <v>0</v>
      </c>
      <c r="D28" s="212"/>
      <c r="E28" s="212"/>
      <c r="F28" s="213"/>
    </row>
    <row r="29" spans="1:6" ht="16.2" thickBot="1">
      <c r="A29" s="204" t="s">
        <v>20</v>
      </c>
      <c r="B29" s="206"/>
      <c r="C29" s="211">
        <v>169200</v>
      </c>
      <c r="D29" s="212"/>
      <c r="E29" s="212"/>
      <c r="F29" s="213"/>
    </row>
    <row r="30" spans="1:6">
      <c r="A30" s="4"/>
      <c r="B30" s="11"/>
      <c r="C30" s="11"/>
    </row>
    <row r="31" spans="1:6">
      <c r="A31" s="4"/>
      <c r="B31" s="11"/>
      <c r="C31" s="11"/>
    </row>
    <row r="32" spans="1:6" ht="15" thickBot="1"/>
    <row r="33" spans="1:6" ht="18.600000000000001" thickTop="1" thickBot="1">
      <c r="A33" s="161" t="s">
        <v>25</v>
      </c>
      <c r="B33" s="162"/>
      <c r="C33" s="162"/>
      <c r="D33" s="162"/>
      <c r="E33" s="162"/>
      <c r="F33" s="163"/>
    </row>
    <row r="34" spans="1:6" ht="16.8" thickTop="1" thickBot="1">
      <c r="A34" s="124" t="s">
        <v>26</v>
      </c>
      <c r="B34" s="125"/>
      <c r="C34" s="25"/>
      <c r="D34" s="20">
        <f>D73</f>
        <v>2085</v>
      </c>
      <c r="E34" s="26"/>
      <c r="F34" s="27"/>
    </row>
    <row r="35" spans="1:6" ht="16.2" thickBot="1">
      <c r="A35" s="18" t="s">
        <v>27</v>
      </c>
      <c r="B35" s="19"/>
      <c r="C35" s="28">
        <v>1.25</v>
      </c>
      <c r="D35" s="21">
        <f>D34*C35</f>
        <v>2606.25</v>
      </c>
      <c r="E35" s="29"/>
      <c r="F35" s="27"/>
    </row>
    <row r="36" spans="1:6" ht="16.8" thickBot="1">
      <c r="A36" s="30"/>
      <c r="B36" s="31"/>
      <c r="C36" s="32"/>
      <c r="D36" s="22" t="s">
        <v>28</v>
      </c>
      <c r="E36" s="23"/>
      <c r="F36" s="24">
        <f>D34+D35</f>
        <v>4691.25</v>
      </c>
    </row>
    <row r="37" spans="1:6" ht="16.2" thickBot="1">
      <c r="A37" s="33"/>
      <c r="B37" s="34"/>
      <c r="C37" s="25"/>
      <c r="D37" s="35"/>
      <c r="E37" s="36"/>
      <c r="F37" s="27"/>
    </row>
    <row r="38" spans="1:6" ht="16.2" thickBot="1">
      <c r="A38" s="187" t="s">
        <v>29</v>
      </c>
      <c r="B38" s="201"/>
      <c r="C38" s="37">
        <v>7500</v>
      </c>
      <c r="D38" s="35"/>
      <c r="E38" s="36"/>
      <c r="F38" s="27"/>
    </row>
    <row r="39" spans="1:6" ht="16.2" thickBot="1">
      <c r="A39" s="187" t="s">
        <v>61</v>
      </c>
      <c r="B39" s="201"/>
      <c r="C39" s="38"/>
      <c r="D39" s="202">
        <v>700</v>
      </c>
      <c r="E39" s="203"/>
      <c r="F39" s="27"/>
    </row>
    <row r="40" spans="1:6" ht="16.2" thickBot="1">
      <c r="A40" s="196" t="s">
        <v>62</v>
      </c>
      <c r="B40" s="197"/>
      <c r="C40" s="73">
        <v>975</v>
      </c>
      <c r="D40" s="198"/>
      <c r="E40" s="199"/>
      <c r="F40" s="27"/>
    </row>
    <row r="41" spans="1:6" ht="16.8" thickBot="1">
      <c r="A41" s="191"/>
      <c r="B41" s="192"/>
      <c r="C41" s="193"/>
      <c r="D41" s="194" t="s">
        <v>30</v>
      </c>
      <c r="E41" s="195"/>
      <c r="F41" s="24">
        <f>D39</f>
        <v>700</v>
      </c>
    </row>
    <row r="42" spans="1:6" ht="16.5" customHeight="1" thickBot="1">
      <c r="A42" s="191"/>
      <c r="B42" s="193"/>
      <c r="C42" s="25"/>
      <c r="D42" s="200"/>
      <c r="E42" s="193"/>
      <c r="F42" s="27"/>
    </row>
    <row r="43" spans="1:6" ht="16.2" thickBot="1">
      <c r="A43" s="187" t="s">
        <v>31</v>
      </c>
      <c r="B43" s="188"/>
      <c r="C43" s="25"/>
      <c r="D43" s="189">
        <f>D100</f>
        <v>5541.37</v>
      </c>
      <c r="E43" s="190"/>
      <c r="F43" s="27"/>
    </row>
    <row r="44" spans="1:6" ht="15.75" customHeight="1" thickBot="1">
      <c r="A44" s="191"/>
      <c r="B44" s="192"/>
      <c r="C44" s="193"/>
      <c r="D44" s="194" t="s">
        <v>32</v>
      </c>
      <c r="E44" s="195"/>
      <c r="F44" s="24">
        <f>D43</f>
        <v>5541.37</v>
      </c>
    </row>
    <row r="45" spans="1:6" ht="30.75" customHeight="1" thickBot="1">
      <c r="A45" s="182" t="s">
        <v>33</v>
      </c>
      <c r="B45" s="183"/>
      <c r="C45" s="183"/>
      <c r="D45" s="183"/>
      <c r="E45" s="184"/>
      <c r="F45" s="76">
        <f>F36+F41+F44</f>
        <v>10932.619999999999</v>
      </c>
    </row>
    <row r="46" spans="1:6" ht="21" customHeight="1" thickBot="1">
      <c r="A46" s="18" t="s">
        <v>34</v>
      </c>
      <c r="B46" s="74">
        <v>2750.87</v>
      </c>
      <c r="C46" s="63"/>
      <c r="D46" s="64"/>
      <c r="E46" s="185"/>
      <c r="F46" s="186"/>
    </row>
    <row r="47" spans="1:6" ht="23.25" customHeight="1" thickBot="1">
      <c r="A47" s="62" t="s">
        <v>35</v>
      </c>
      <c r="B47" s="75">
        <f>F45+B46</f>
        <v>13683.489999999998</v>
      </c>
      <c r="C47" s="65"/>
      <c r="D47" s="66"/>
      <c r="E47" s="180"/>
      <c r="F47" s="181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58" t="s">
        <v>59</v>
      </c>
      <c r="B52" s="159"/>
      <c r="C52" s="159"/>
      <c r="D52" s="159"/>
      <c r="E52" s="159"/>
      <c r="F52" s="160"/>
    </row>
    <row r="53" spans="1:6">
      <c r="A53" s="150" t="s">
        <v>21</v>
      </c>
      <c r="B53" s="151"/>
      <c r="C53" s="151"/>
      <c r="D53" s="151"/>
      <c r="E53" s="151"/>
      <c r="F53" s="152"/>
    </row>
    <row r="54" spans="1:6">
      <c r="A54" s="153" t="s">
        <v>22</v>
      </c>
      <c r="B54" s="154"/>
      <c r="C54" s="151"/>
      <c r="D54" s="151"/>
      <c r="E54" s="151"/>
      <c r="F54" s="69">
        <f>F3</f>
        <v>41096</v>
      </c>
    </row>
    <row r="55" spans="1:6">
      <c r="A55" s="153" t="s">
        <v>23</v>
      </c>
      <c r="B55" s="154"/>
      <c r="C55" s="151"/>
      <c r="D55" s="151"/>
      <c r="E55" s="151"/>
      <c r="F55" s="70">
        <f>F4</f>
        <v>3</v>
      </c>
    </row>
    <row r="56" spans="1:6">
      <c r="A56" s="153" t="s">
        <v>24</v>
      </c>
      <c r="B56" s="154"/>
      <c r="C56" s="151"/>
      <c r="D56" s="151"/>
      <c r="E56" s="151"/>
      <c r="F56" s="69" t="str">
        <f>F5</f>
        <v>6/1/12 THRU 6/30/12</v>
      </c>
    </row>
    <row r="57" spans="1:6">
      <c r="A57" s="155" t="s">
        <v>12</v>
      </c>
      <c r="B57" s="156"/>
      <c r="C57" s="157"/>
      <c r="D57" s="157"/>
      <c r="E57" s="157"/>
      <c r="F57" s="70" t="str">
        <f>F6</f>
        <v>J5B0800C</v>
      </c>
    </row>
    <row r="58" spans="1:6" ht="16.2" thickBot="1">
      <c r="A58" s="1"/>
    </row>
    <row r="59" spans="1:6" ht="18.600000000000001" thickTop="1" thickBot="1">
      <c r="A59" s="161" t="s">
        <v>36</v>
      </c>
      <c r="B59" s="174"/>
      <c r="C59" s="174"/>
      <c r="D59" s="174"/>
      <c r="E59" s="174"/>
      <c r="F59" s="175"/>
    </row>
    <row r="60" spans="1:6" ht="18" thickTop="1">
      <c r="A60" s="13"/>
      <c r="B60" s="14"/>
      <c r="C60" s="14"/>
      <c r="D60" s="14"/>
      <c r="E60" s="14"/>
      <c r="F60" s="14"/>
    </row>
    <row r="61" spans="1:6" ht="18" thickBot="1">
      <c r="A61" s="176" t="s">
        <v>37</v>
      </c>
      <c r="B61" s="151"/>
      <c r="C61" s="151"/>
      <c r="D61" s="151"/>
      <c r="E61" s="151"/>
      <c r="F61" s="151"/>
    </row>
    <row r="62" spans="1:6" ht="15" thickBot="1">
      <c r="A62" s="126" t="s">
        <v>64</v>
      </c>
      <c r="B62" s="126" t="s">
        <v>38</v>
      </c>
      <c r="C62" s="126" t="s">
        <v>39</v>
      </c>
      <c r="D62" s="85" t="s">
        <v>40</v>
      </c>
      <c r="E62" s="86"/>
      <c r="F62" s="12"/>
    </row>
    <row r="63" spans="1:6" ht="39" customHeight="1" thickBot="1">
      <c r="A63" s="127"/>
      <c r="B63" s="177"/>
      <c r="C63" s="177"/>
      <c r="D63" s="85"/>
      <c r="E63" s="86"/>
    </row>
    <row r="64" spans="1:6" ht="16.2" thickBot="1">
      <c r="A64" s="39" t="s">
        <v>77</v>
      </c>
      <c r="B64" s="40">
        <v>60</v>
      </c>
      <c r="C64" s="41">
        <v>25.5</v>
      </c>
      <c r="D64" s="87">
        <f>B64*C64</f>
        <v>1530</v>
      </c>
      <c r="E64" s="86"/>
    </row>
    <row r="65" spans="1:5" ht="16.2" thickBot="1">
      <c r="A65" s="7" t="s">
        <v>78</v>
      </c>
      <c r="B65" s="40">
        <v>30</v>
      </c>
      <c r="C65" s="41">
        <v>18.5</v>
      </c>
      <c r="D65" s="87">
        <f t="shared" ref="D65" si="0">B65*C65</f>
        <v>555</v>
      </c>
      <c r="E65" s="132"/>
    </row>
    <row r="66" spans="1:5" ht="16.2" thickBot="1">
      <c r="A66" s="7"/>
      <c r="B66" s="40"/>
      <c r="C66" s="41"/>
      <c r="D66" s="87">
        <f t="shared" ref="D66:D72" si="1">B66*C66</f>
        <v>0</v>
      </c>
      <c r="E66" s="132"/>
    </row>
    <row r="67" spans="1:5" ht="16.2" thickBot="1">
      <c r="A67" s="39"/>
      <c r="B67" s="43"/>
      <c r="C67" s="44"/>
      <c r="D67" s="87">
        <f t="shared" si="1"/>
        <v>0</v>
      </c>
      <c r="E67" s="132"/>
    </row>
    <row r="68" spans="1:5" ht="16.2" thickBot="1">
      <c r="A68" s="39"/>
      <c r="B68" s="43"/>
      <c r="C68" s="44"/>
      <c r="D68" s="87">
        <f t="shared" si="1"/>
        <v>0</v>
      </c>
      <c r="E68" s="132"/>
    </row>
    <row r="69" spans="1:5" ht="16.2" thickBot="1">
      <c r="A69" s="42"/>
      <c r="B69" s="43"/>
      <c r="C69" s="44"/>
      <c r="D69" s="87">
        <f t="shared" si="1"/>
        <v>0</v>
      </c>
      <c r="E69" s="132"/>
    </row>
    <row r="70" spans="1:5" ht="16.2" thickBot="1">
      <c r="A70" s="42"/>
      <c r="B70" s="43"/>
      <c r="C70" s="44"/>
      <c r="D70" s="87">
        <f t="shared" si="1"/>
        <v>0</v>
      </c>
      <c r="E70" s="132"/>
    </row>
    <row r="71" spans="1:5" ht="16.2" thickBot="1">
      <c r="A71" s="42"/>
      <c r="B71" s="43"/>
      <c r="C71" s="44"/>
      <c r="D71" s="87">
        <f t="shared" si="1"/>
        <v>0</v>
      </c>
      <c r="E71" s="132"/>
    </row>
    <row r="72" spans="1:5" ht="16.2" thickBot="1">
      <c r="A72" s="42"/>
      <c r="B72" s="43"/>
      <c r="C72" s="44"/>
      <c r="D72" s="87">
        <f t="shared" si="1"/>
        <v>0</v>
      </c>
      <c r="E72" s="132"/>
    </row>
    <row r="73" spans="1:5" ht="16.2" thickBot="1">
      <c r="A73" s="110"/>
      <c r="B73" s="45"/>
      <c r="C73" s="128" t="s">
        <v>63</v>
      </c>
      <c r="D73" s="178">
        <f>SUM(D64:D72)</f>
        <v>2085</v>
      </c>
      <c r="E73" s="179"/>
    </row>
    <row r="74" spans="1:5" ht="16.2" thickBot="1">
      <c r="A74" s="133"/>
      <c r="B74" s="45"/>
      <c r="C74" s="129"/>
      <c r="D74" s="178"/>
      <c r="E74" s="179"/>
    </row>
    <row r="76" spans="1:5" ht="18" thickBot="1">
      <c r="A76" s="172" t="s">
        <v>41</v>
      </c>
      <c r="B76" s="173"/>
      <c r="C76" s="173"/>
      <c r="D76" s="173"/>
    </row>
    <row r="77" spans="1:5" ht="46.5" customHeight="1" thickBot="1">
      <c r="A77" s="130" t="s">
        <v>42</v>
      </c>
      <c r="B77" s="131"/>
      <c r="C77" s="131"/>
      <c r="D77" s="130" t="s">
        <v>40</v>
      </c>
      <c r="E77" s="130"/>
    </row>
    <row r="78" spans="1:5" ht="16.2" thickBot="1">
      <c r="A78" s="83" t="s">
        <v>91</v>
      </c>
      <c r="B78" s="84"/>
      <c r="C78" s="84"/>
      <c r="D78" s="135">
        <v>5500</v>
      </c>
      <c r="E78" s="135"/>
    </row>
    <row r="79" spans="1:5" ht="16.2" thickBot="1">
      <c r="A79" s="83"/>
      <c r="B79" s="84"/>
      <c r="C79" s="84"/>
      <c r="D79" s="135"/>
      <c r="E79" s="135"/>
    </row>
    <row r="80" spans="1:5" ht="16.2" thickBot="1">
      <c r="A80" s="83" t="s">
        <v>80</v>
      </c>
      <c r="B80" s="84"/>
      <c r="C80" s="84"/>
      <c r="D80" s="135"/>
      <c r="E80" s="135"/>
    </row>
    <row r="81" spans="1:5" ht="16.2" thickBot="1">
      <c r="A81" s="83" t="s">
        <v>79</v>
      </c>
      <c r="B81" s="84"/>
      <c r="C81" s="84"/>
      <c r="D81" s="135">
        <v>41.37</v>
      </c>
      <c r="E81" s="135"/>
    </row>
    <row r="82" spans="1:5" ht="16.2" thickBot="1">
      <c r="A82" s="83"/>
      <c r="B82" s="84"/>
      <c r="C82" s="84"/>
      <c r="D82" s="135"/>
      <c r="E82" s="135"/>
    </row>
    <row r="83" spans="1:5" ht="16.2" thickBot="1">
      <c r="A83" s="83"/>
      <c r="B83" s="84"/>
      <c r="C83" s="84"/>
      <c r="D83" s="135"/>
      <c r="E83" s="135"/>
    </row>
    <row r="84" spans="1:5" ht="16.2" thickBot="1">
      <c r="A84" s="83"/>
      <c r="B84" s="84"/>
      <c r="C84" s="84"/>
      <c r="D84" s="135"/>
      <c r="E84" s="135"/>
    </row>
    <row r="85" spans="1:5" ht="16.2" thickBot="1">
      <c r="A85" s="83"/>
      <c r="B85" s="84"/>
      <c r="C85" s="84"/>
      <c r="D85" s="135"/>
      <c r="E85" s="135"/>
    </row>
    <row r="86" spans="1:5" ht="16.2" thickBot="1">
      <c r="A86" s="83"/>
      <c r="B86" s="84"/>
      <c r="C86" s="84"/>
      <c r="D86" s="135"/>
      <c r="E86" s="135"/>
    </row>
    <row r="87" spans="1:5" ht="16.2" thickBot="1">
      <c r="A87" s="83"/>
      <c r="B87" s="84"/>
      <c r="C87" s="84"/>
      <c r="D87" s="135"/>
      <c r="E87" s="135"/>
    </row>
    <row r="88" spans="1:5" ht="16.2" thickBot="1">
      <c r="A88" s="83"/>
      <c r="B88" s="84"/>
      <c r="C88" s="84"/>
      <c r="D88" s="135"/>
      <c r="E88" s="135"/>
    </row>
    <row r="89" spans="1:5" ht="16.2" thickBot="1">
      <c r="A89" s="83"/>
      <c r="B89" s="84"/>
      <c r="C89" s="84"/>
      <c r="D89" s="135"/>
      <c r="E89" s="135"/>
    </row>
    <row r="90" spans="1:5" ht="16.2" thickBot="1">
      <c r="A90" s="83"/>
      <c r="B90" s="84"/>
      <c r="C90" s="84"/>
      <c r="D90" s="135"/>
      <c r="E90" s="135"/>
    </row>
    <row r="91" spans="1:5" ht="16.2" thickBot="1">
      <c r="A91" s="83"/>
      <c r="B91" s="84"/>
      <c r="C91" s="84"/>
      <c r="D91" s="135"/>
      <c r="E91" s="135"/>
    </row>
    <row r="92" spans="1:5" ht="16.2" thickBot="1">
      <c r="A92" s="83"/>
      <c r="B92" s="84"/>
      <c r="C92" s="84"/>
      <c r="D92" s="136"/>
      <c r="E92" s="136"/>
    </row>
    <row r="93" spans="1:5" ht="16.2" thickBot="1">
      <c r="A93" s="83"/>
      <c r="B93" s="84"/>
      <c r="C93" s="84"/>
      <c r="D93" s="136"/>
      <c r="E93" s="136"/>
    </row>
    <row r="94" spans="1:5" ht="16.2" thickBot="1">
      <c r="A94" s="83"/>
      <c r="B94" s="84"/>
      <c r="C94" s="84"/>
      <c r="D94" s="136"/>
      <c r="E94" s="136"/>
    </row>
    <row r="95" spans="1:5" ht="16.2" thickBot="1">
      <c r="A95" s="83"/>
      <c r="B95" s="84"/>
      <c r="C95" s="84"/>
      <c r="D95" s="136"/>
      <c r="E95" s="136"/>
    </row>
    <row r="96" spans="1:5" ht="16.2" thickBot="1">
      <c r="A96" s="83"/>
      <c r="B96" s="84"/>
      <c r="C96" s="84"/>
      <c r="D96" s="136"/>
      <c r="E96" s="136"/>
    </row>
    <row r="97" spans="1:6" ht="16.2" thickBot="1">
      <c r="A97" s="83"/>
      <c r="B97" s="84"/>
      <c r="C97" s="84"/>
      <c r="D97" s="136"/>
      <c r="E97" s="136"/>
    </row>
    <row r="98" spans="1:6" ht="16.2" thickBot="1">
      <c r="A98" s="83"/>
      <c r="B98" s="84"/>
      <c r="C98" s="84"/>
      <c r="D98" s="136"/>
      <c r="E98" s="136"/>
    </row>
    <row r="99" spans="1:6" ht="16.2" thickBot="1">
      <c r="A99" s="83"/>
      <c r="B99" s="84"/>
      <c r="C99" s="84"/>
      <c r="D99" s="136"/>
      <c r="E99" s="136"/>
    </row>
    <row r="100" spans="1:6" ht="11.25" customHeight="1">
      <c r="A100" s="114"/>
      <c r="B100" s="45"/>
      <c r="C100" s="128" t="s">
        <v>43</v>
      </c>
      <c r="D100" s="166">
        <f>SUM(D78:E99)</f>
        <v>5541.37</v>
      </c>
      <c r="E100" s="167"/>
    </row>
    <row r="101" spans="1:6" ht="12" customHeight="1">
      <c r="A101" s="133"/>
      <c r="B101" s="45"/>
      <c r="C101" s="134"/>
      <c r="D101" s="168"/>
      <c r="E101" s="169"/>
    </row>
    <row r="102" spans="1:6" ht="15.6">
      <c r="A102" s="133"/>
      <c r="B102" s="45"/>
      <c r="C102" s="134"/>
      <c r="D102" s="168"/>
      <c r="E102" s="169"/>
    </row>
    <row r="103" spans="1:6" ht="7.5" customHeight="1">
      <c r="A103" s="133"/>
      <c r="B103" s="45"/>
      <c r="C103" s="134"/>
      <c r="D103" s="168"/>
      <c r="E103" s="169"/>
    </row>
    <row r="104" spans="1:6" ht="10.5" customHeight="1" thickBot="1">
      <c r="A104" s="133"/>
      <c r="B104" s="45"/>
      <c r="C104" s="134"/>
      <c r="D104" s="170"/>
      <c r="E104" s="171"/>
    </row>
    <row r="105" spans="1:6" ht="15.6">
      <c r="A105" s="8"/>
      <c r="B105" s="2"/>
      <c r="C105" s="3"/>
    </row>
    <row r="107" spans="1:6" ht="18">
      <c r="A107" s="158" t="s">
        <v>59</v>
      </c>
      <c r="B107" s="159"/>
      <c r="C107" s="159"/>
      <c r="D107" s="159"/>
      <c r="E107" s="159"/>
      <c r="F107" s="160"/>
    </row>
    <row r="108" spans="1:6">
      <c r="A108" s="150" t="s">
        <v>21</v>
      </c>
      <c r="B108" s="151"/>
      <c r="C108" s="151"/>
      <c r="D108" s="151"/>
      <c r="E108" s="151"/>
      <c r="F108" s="152"/>
    </row>
    <row r="109" spans="1:6">
      <c r="A109" s="153" t="s">
        <v>22</v>
      </c>
      <c r="B109" s="154"/>
      <c r="C109" s="151"/>
      <c r="D109" s="151"/>
      <c r="E109" s="151"/>
      <c r="F109" s="69">
        <f>F3</f>
        <v>41096</v>
      </c>
    </row>
    <row r="110" spans="1:6">
      <c r="A110" s="153" t="s">
        <v>23</v>
      </c>
      <c r="B110" s="154"/>
      <c r="C110" s="151"/>
      <c r="D110" s="151"/>
      <c r="E110" s="151"/>
      <c r="F110" s="70">
        <f>F4</f>
        <v>3</v>
      </c>
    </row>
    <row r="111" spans="1:6">
      <c r="A111" s="153" t="s">
        <v>24</v>
      </c>
      <c r="B111" s="154"/>
      <c r="C111" s="151"/>
      <c r="D111" s="151"/>
      <c r="E111" s="151"/>
      <c r="F111" s="69" t="str">
        <f>F5</f>
        <v>6/1/12 THRU 6/30/12</v>
      </c>
    </row>
    <row r="112" spans="1:6">
      <c r="A112" s="155" t="s">
        <v>12</v>
      </c>
      <c r="B112" s="156"/>
      <c r="C112" s="157"/>
      <c r="D112" s="157"/>
      <c r="E112" s="157"/>
      <c r="F112" s="70" t="str">
        <f>F6</f>
        <v>J5B0800C</v>
      </c>
    </row>
    <row r="113" spans="1:6" ht="15" thickBot="1"/>
    <row r="114" spans="1:6" ht="18.600000000000001" thickTop="1" thickBot="1">
      <c r="A114" s="161" t="s">
        <v>44</v>
      </c>
      <c r="B114" s="162"/>
      <c r="C114" s="162"/>
      <c r="D114" s="162"/>
      <c r="E114" s="162"/>
      <c r="F114" s="163"/>
    </row>
    <row r="115" spans="1:6" ht="16.8" thickTop="1" thickBot="1">
      <c r="A115" s="1"/>
    </row>
    <row r="116" spans="1:6" ht="16.5" customHeight="1" thickBot="1">
      <c r="A116" s="95" t="s">
        <v>93</v>
      </c>
      <c r="B116" s="164"/>
      <c r="C116" s="164"/>
      <c r="D116" s="164"/>
      <c r="E116" s="165"/>
    </row>
    <row r="117" spans="1:6" ht="63" thickBot="1">
      <c r="A117" s="16" t="s">
        <v>45</v>
      </c>
      <c r="B117" s="17" t="s">
        <v>46</v>
      </c>
      <c r="C117" s="17" t="s">
        <v>47</v>
      </c>
      <c r="D117" s="17" t="s">
        <v>65</v>
      </c>
      <c r="E117" s="17" t="s">
        <v>48</v>
      </c>
    </row>
    <row r="118" spans="1:6" ht="16.2" thickBot="1">
      <c r="A118" s="46" t="s">
        <v>81</v>
      </c>
      <c r="B118" s="47">
        <v>7500</v>
      </c>
      <c r="C118" s="47">
        <v>3812.12</v>
      </c>
      <c r="D118" s="48">
        <f>C118/B118</f>
        <v>0.50828266666666666</v>
      </c>
      <c r="E118" s="49">
        <v>50</v>
      </c>
    </row>
    <row r="119" spans="1:6" ht="16.2" thickBot="1">
      <c r="A119" s="46" t="s">
        <v>82</v>
      </c>
      <c r="B119" s="47">
        <v>36500</v>
      </c>
      <c r="C119" s="47">
        <v>0</v>
      </c>
      <c r="D119" s="48">
        <f t="shared" ref="D119:D131" si="2">C119/B119</f>
        <v>0</v>
      </c>
      <c r="E119" s="49">
        <v>0</v>
      </c>
    </row>
    <row r="120" spans="1:6" ht="16.2" thickBot="1">
      <c r="A120" s="46" t="s">
        <v>83</v>
      </c>
      <c r="B120" s="47">
        <v>2500</v>
      </c>
      <c r="C120" s="47">
        <v>555</v>
      </c>
      <c r="D120" s="48">
        <f t="shared" si="2"/>
        <v>0.222</v>
      </c>
      <c r="E120" s="49">
        <v>25</v>
      </c>
    </row>
    <row r="121" spans="1:6" ht="16.2" thickBot="1">
      <c r="A121" s="46" t="s">
        <v>84</v>
      </c>
      <c r="B121" s="47">
        <v>18000</v>
      </c>
      <c r="C121" s="47">
        <v>5500</v>
      </c>
      <c r="D121" s="48">
        <f t="shared" si="2"/>
        <v>0.30555555555555558</v>
      </c>
      <c r="E121" s="49">
        <v>50</v>
      </c>
    </row>
    <row r="122" spans="1:6" ht="16.2" thickBot="1">
      <c r="A122" s="79" t="s">
        <v>79</v>
      </c>
      <c r="B122" s="80">
        <v>500</v>
      </c>
      <c r="C122" s="80">
        <v>41.37</v>
      </c>
      <c r="D122" s="48">
        <f t="shared" si="2"/>
        <v>8.2739999999999994E-2</v>
      </c>
      <c r="E122" s="49">
        <v>0</v>
      </c>
    </row>
    <row r="123" spans="1:6" ht="16.2" thickBot="1">
      <c r="A123" s="78" t="s">
        <v>95</v>
      </c>
      <c r="B123" s="81">
        <v>7000</v>
      </c>
      <c r="C123" s="81">
        <v>0</v>
      </c>
      <c r="D123" s="48">
        <f t="shared" si="2"/>
        <v>0</v>
      </c>
      <c r="E123" s="49"/>
    </row>
    <row r="124" spans="1:6" ht="16.2" thickBot="1">
      <c r="A124" s="46"/>
      <c r="B124" s="47"/>
      <c r="C124" s="47"/>
      <c r="D124" s="48" t="e">
        <f>C124/B124</f>
        <v>#DIV/0!</v>
      </c>
      <c r="E124" s="49"/>
    </row>
    <row r="125" spans="1:6" ht="16.2" thickBot="1">
      <c r="A125" s="46"/>
      <c r="B125" s="47"/>
      <c r="C125" s="47"/>
      <c r="D125" s="48" t="e">
        <f t="shared" si="2"/>
        <v>#DIV/0!</v>
      </c>
      <c r="E125" s="49"/>
    </row>
    <row r="126" spans="1:6" ht="16.2" thickBot="1">
      <c r="A126" s="46"/>
      <c r="B126" s="47"/>
      <c r="C126" s="47"/>
      <c r="D126" s="48" t="e">
        <f t="shared" si="2"/>
        <v>#DIV/0!</v>
      </c>
      <c r="E126" s="49"/>
    </row>
    <row r="127" spans="1:6" ht="16.2" thickBot="1">
      <c r="A127" s="46"/>
      <c r="B127" s="47"/>
      <c r="C127" s="47"/>
      <c r="D127" s="48" t="e">
        <f t="shared" si="2"/>
        <v>#DIV/0!</v>
      </c>
      <c r="E127" s="49"/>
    </row>
    <row r="128" spans="1:6" ht="16.2" thickBot="1">
      <c r="A128" s="46"/>
      <c r="B128" s="47"/>
      <c r="C128" s="47"/>
      <c r="D128" s="48" t="e">
        <f t="shared" si="2"/>
        <v>#DIV/0!</v>
      </c>
      <c r="E128" s="49"/>
    </row>
    <row r="129" spans="1:5" ht="16.2" thickBot="1">
      <c r="A129" s="46"/>
      <c r="B129" s="47"/>
      <c r="C129" s="47"/>
      <c r="D129" s="48" t="e">
        <f t="shared" si="2"/>
        <v>#DIV/0!</v>
      </c>
      <c r="E129" s="49"/>
    </row>
    <row r="130" spans="1:5" ht="16.2" thickBot="1">
      <c r="A130" s="46" t="s">
        <v>27</v>
      </c>
      <c r="B130" s="47">
        <v>90000</v>
      </c>
      <c r="C130" s="47">
        <v>2800</v>
      </c>
      <c r="D130" s="48">
        <f t="shared" si="2"/>
        <v>3.111111111111111E-2</v>
      </c>
      <c r="E130" s="49"/>
    </row>
    <row r="131" spans="1:5" ht="16.2" thickBot="1">
      <c r="A131" s="46" t="s">
        <v>94</v>
      </c>
      <c r="B131" s="47">
        <v>7200</v>
      </c>
      <c r="C131" s="47">
        <v>975</v>
      </c>
      <c r="D131" s="48">
        <f t="shared" si="2"/>
        <v>0.13541666666666666</v>
      </c>
      <c r="E131" s="49"/>
    </row>
    <row r="132" spans="1:5" ht="16.2" thickBot="1">
      <c r="A132" s="50" t="s">
        <v>49</v>
      </c>
      <c r="B132" s="51">
        <f>SUM(B118:B131)</f>
        <v>169200</v>
      </c>
      <c r="C132" s="51">
        <f>SUM(C118:C131)</f>
        <v>13683.49</v>
      </c>
      <c r="D132" s="52">
        <f>(C132/B132)</f>
        <v>8.0871690307328603E-2</v>
      </c>
      <c r="E132" s="53"/>
    </row>
    <row r="133" spans="1:5" ht="16.2" thickBot="1">
      <c r="A133" s="45"/>
      <c r="B133" s="45"/>
      <c r="C133" s="45"/>
      <c r="D133" s="45"/>
      <c r="E133" s="45"/>
    </row>
    <row r="134" spans="1:5" ht="16.2" thickBot="1">
      <c r="A134" s="95" t="s">
        <v>50</v>
      </c>
      <c r="B134" s="140"/>
      <c r="C134" s="140"/>
      <c r="D134" s="141"/>
    </row>
    <row r="135" spans="1:5" ht="16.2" thickBot="1">
      <c r="A135" s="71" t="s">
        <v>85</v>
      </c>
      <c r="B135" s="142">
        <v>0.1</v>
      </c>
      <c r="C135" s="143"/>
      <c r="D135" s="144"/>
    </row>
    <row r="136" spans="1:5" ht="16.2" thickBot="1">
      <c r="A136" s="71" t="s">
        <v>87</v>
      </c>
      <c r="B136" s="145">
        <v>169200</v>
      </c>
      <c r="C136" s="146"/>
      <c r="D136" s="147"/>
    </row>
    <row r="137" spans="1:5" ht="16.2" thickBot="1">
      <c r="A137" s="71" t="s">
        <v>51</v>
      </c>
      <c r="B137" s="145">
        <v>16920</v>
      </c>
      <c r="C137" s="146"/>
      <c r="D137" s="147"/>
    </row>
    <row r="138" spans="1:5" ht="31.8" thickBot="1">
      <c r="A138" s="15" t="s">
        <v>52</v>
      </c>
      <c r="B138" s="54" t="s">
        <v>53</v>
      </c>
      <c r="C138" s="54" t="s">
        <v>54</v>
      </c>
      <c r="D138" s="54" t="s">
        <v>55</v>
      </c>
    </row>
    <row r="139" spans="1:5" ht="16.2" thickBot="1">
      <c r="A139" s="55" t="s">
        <v>86</v>
      </c>
      <c r="B139" s="56">
        <v>18000</v>
      </c>
      <c r="C139" s="56">
        <v>5500</v>
      </c>
      <c r="D139" s="72"/>
    </row>
    <row r="140" spans="1:5" ht="16.2" thickBot="1">
      <c r="A140" s="55"/>
      <c r="B140" s="56"/>
      <c r="C140" s="56"/>
      <c r="D140" s="72"/>
    </row>
    <row r="141" spans="1:5" ht="16.2" thickBot="1">
      <c r="A141" s="46"/>
      <c r="B141" s="56"/>
      <c r="C141" s="56"/>
      <c r="D141" s="72"/>
    </row>
    <row r="142" spans="1:5" ht="16.2" thickBot="1">
      <c r="A142" s="46"/>
      <c r="B142" s="56"/>
      <c r="C142" s="56"/>
      <c r="D142" s="72"/>
    </row>
    <row r="143" spans="1:5" ht="16.2" thickBot="1">
      <c r="A143" s="50" t="s">
        <v>56</v>
      </c>
      <c r="B143" s="26">
        <f>SUM(B139:B142)</f>
        <v>18000</v>
      </c>
      <c r="C143" s="57"/>
      <c r="D143" s="58"/>
    </row>
    <row r="144" spans="1:5" ht="16.2" thickBot="1">
      <c r="A144" s="148" t="s">
        <v>54</v>
      </c>
      <c r="B144" s="149"/>
      <c r="C144" s="59">
        <f>SUM(C139:C142)</f>
        <v>5500</v>
      </c>
      <c r="D144" s="60"/>
    </row>
    <row r="145" spans="1:6" ht="16.2" thickBot="1">
      <c r="A145" s="137" t="s">
        <v>58</v>
      </c>
      <c r="B145" s="138"/>
      <c r="C145" s="139"/>
      <c r="D145" s="61">
        <f>C144/B136</f>
        <v>3.2505910165484632E-2</v>
      </c>
    </row>
    <row r="146" spans="1:6" ht="15" thickBot="1"/>
    <row r="147" spans="1:6" ht="15.6" thickTop="1" thickBot="1">
      <c r="A147" s="120" t="s">
        <v>57</v>
      </c>
      <c r="B147" s="121"/>
      <c r="C147" s="121"/>
      <c r="D147" s="121"/>
      <c r="E147" s="122"/>
      <c r="F147" s="123"/>
    </row>
    <row r="148" spans="1:6">
      <c r="A148" s="108" t="s">
        <v>88</v>
      </c>
      <c r="B148" s="109"/>
      <c r="C148" s="109"/>
      <c r="D148" s="109"/>
      <c r="E148" s="110"/>
      <c r="F148" s="111"/>
    </row>
    <row r="149" spans="1:6">
      <c r="A149" s="112"/>
      <c r="B149" s="113"/>
      <c r="C149" s="113"/>
      <c r="D149" s="113"/>
      <c r="E149" s="114"/>
      <c r="F149" s="115"/>
    </row>
    <row r="150" spans="1:6">
      <c r="A150" s="112"/>
      <c r="B150" s="113"/>
      <c r="C150" s="113"/>
      <c r="D150" s="113"/>
      <c r="E150" s="114"/>
      <c r="F150" s="115"/>
    </row>
    <row r="151" spans="1:6">
      <c r="A151" s="112"/>
      <c r="B151" s="113"/>
      <c r="C151" s="113"/>
      <c r="D151" s="113"/>
      <c r="E151" s="114"/>
      <c r="F151" s="115"/>
    </row>
    <row r="152" spans="1:6">
      <c r="A152" s="112"/>
      <c r="B152" s="113"/>
      <c r="C152" s="113"/>
      <c r="D152" s="113"/>
      <c r="E152" s="114"/>
      <c r="F152" s="115"/>
    </row>
    <row r="153" spans="1:6">
      <c r="A153" s="112"/>
      <c r="B153" s="113"/>
      <c r="C153" s="113"/>
      <c r="D153" s="113"/>
      <c r="E153" s="114"/>
      <c r="F153" s="115"/>
    </row>
    <row r="154" spans="1:6">
      <c r="A154" s="112"/>
      <c r="B154" s="113"/>
      <c r="C154" s="113"/>
      <c r="D154" s="113"/>
      <c r="E154" s="114"/>
      <c r="F154" s="115"/>
    </row>
    <row r="155" spans="1:6" ht="15" thickBot="1">
      <c r="A155" s="116"/>
      <c r="B155" s="117"/>
      <c r="C155" s="117"/>
      <c r="D155" s="117"/>
      <c r="E155" s="118"/>
      <c r="F155" s="119"/>
    </row>
  </sheetData>
  <sheetProtection selectLockedCells="1"/>
  <mergeCells count="154">
    <mergeCell ref="A2:F2"/>
    <mergeCell ref="A1:F1"/>
    <mergeCell ref="A3:E3"/>
    <mergeCell ref="A4:E4"/>
    <mergeCell ref="A5:E5"/>
    <mergeCell ref="A6:E6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8:F8"/>
    <mergeCell ref="C10:F10"/>
    <mergeCell ref="C11:F11"/>
    <mergeCell ref="C12:F12"/>
    <mergeCell ref="C13:F13"/>
    <mergeCell ref="C14:F14"/>
    <mergeCell ref="C15:F15"/>
    <mergeCell ref="C16:F16"/>
    <mergeCell ref="A33:F33"/>
    <mergeCell ref="A22:B22"/>
    <mergeCell ref="A23:B23"/>
    <mergeCell ref="A24:B24"/>
    <mergeCell ref="A25:B25"/>
    <mergeCell ref="A26:B26"/>
    <mergeCell ref="A27:B27"/>
    <mergeCell ref="A28:B28"/>
    <mergeCell ref="A29:B29"/>
    <mergeCell ref="C22:F22"/>
    <mergeCell ref="C23:F23"/>
    <mergeCell ref="C24:F24"/>
    <mergeCell ref="C25:F25"/>
    <mergeCell ref="C26:F26"/>
    <mergeCell ref="C27:F27"/>
    <mergeCell ref="C28:F28"/>
    <mergeCell ref="C29:F29"/>
    <mergeCell ref="A40:B40"/>
    <mergeCell ref="D40:E40"/>
    <mergeCell ref="A41:C41"/>
    <mergeCell ref="D41:E41"/>
    <mergeCell ref="A42:B42"/>
    <mergeCell ref="D42:E42"/>
    <mergeCell ref="A38:B38"/>
    <mergeCell ref="A39:B39"/>
    <mergeCell ref="D39:E39"/>
    <mergeCell ref="D73:E74"/>
    <mergeCell ref="E47:F47"/>
    <mergeCell ref="A53:F53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61:F61"/>
    <mergeCell ref="B62:B63"/>
    <mergeCell ref="C62:C63"/>
    <mergeCell ref="D67:E67"/>
    <mergeCell ref="D68:E68"/>
    <mergeCell ref="D69:E69"/>
    <mergeCell ref="D70:E70"/>
    <mergeCell ref="D71:E71"/>
    <mergeCell ref="D72:E72"/>
    <mergeCell ref="D100:E104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A100:A104"/>
    <mergeCell ref="C100:C104"/>
    <mergeCell ref="D90:E90"/>
    <mergeCell ref="D91:E91"/>
    <mergeCell ref="D92:E92"/>
    <mergeCell ref="D93:E93"/>
    <mergeCell ref="D94:E94"/>
    <mergeCell ref="D95:E95"/>
    <mergeCell ref="A145:C145"/>
    <mergeCell ref="A134:D134"/>
    <mergeCell ref="B135:D135"/>
    <mergeCell ref="B136:D136"/>
    <mergeCell ref="B137:D137"/>
    <mergeCell ref="A144:B144"/>
    <mergeCell ref="A108:F108"/>
    <mergeCell ref="A109:E109"/>
    <mergeCell ref="A110:E110"/>
    <mergeCell ref="A111:E111"/>
    <mergeCell ref="A112:E112"/>
    <mergeCell ref="A107:F107"/>
    <mergeCell ref="A114:F114"/>
    <mergeCell ref="A116:E116"/>
    <mergeCell ref="A97:C97"/>
    <mergeCell ref="A98:C98"/>
    <mergeCell ref="A148:F155"/>
    <mergeCell ref="A147:F147"/>
    <mergeCell ref="A34:B34"/>
    <mergeCell ref="A62:A63"/>
    <mergeCell ref="C73:C7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D65:E65"/>
    <mergeCell ref="D66:E66"/>
    <mergeCell ref="A99:C99"/>
    <mergeCell ref="D62:E63"/>
    <mergeCell ref="D64:E64"/>
    <mergeCell ref="C17:F17"/>
    <mergeCell ref="C19:F19"/>
    <mergeCell ref="C20:F20"/>
    <mergeCell ref="A18:F18"/>
    <mergeCell ref="A21:F21"/>
    <mergeCell ref="A9:F9"/>
    <mergeCell ref="A94:C94"/>
    <mergeCell ref="A95:C95"/>
    <mergeCell ref="A96:C96"/>
    <mergeCell ref="D84:E84"/>
    <mergeCell ref="D85:E85"/>
    <mergeCell ref="D86:E86"/>
    <mergeCell ref="D87:E87"/>
    <mergeCell ref="D88:E88"/>
    <mergeCell ref="D89:E89"/>
    <mergeCell ref="A73:A74"/>
    <mergeCell ref="A76:D76"/>
    <mergeCell ref="D77:E77"/>
    <mergeCell ref="A56:E56"/>
    <mergeCell ref="A57:E57"/>
    <mergeCell ref="A59:F59"/>
  </mergeCells>
  <hyperlinks>
    <hyperlink ref="C16" r:id="rId1"/>
  </hyperlinks>
  <pageMargins left="0.25" right="0.25" top="0.25" bottom="0.25" header="0.25" footer="0.25"/>
  <pageSetup scale="79" orientation="portrait" r:id="rId2"/>
  <rowBreaks count="2" manualBreakCount="2">
    <brk id="50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2012-07-06T15:34:16Z</cp:lastPrinted>
  <dcterms:created xsi:type="dcterms:W3CDTF">2012-06-19T13:24:25Z</dcterms:created>
  <dcterms:modified xsi:type="dcterms:W3CDTF">2012-09-05T18:33:01Z</dcterms:modified>
</cp:coreProperties>
</file>